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217" activeTab="0"/>
  </bookViews>
  <sheets>
    <sheet name="需求清单" sheetId="1" r:id="rId1"/>
  </sheets>
  <definedNames>
    <definedName name="_xlnm.Print_Area" localSheetId="0">'需求清单'!$A$1:$K$121</definedName>
  </definedNames>
  <calcPr fullCalcOnLoad="1"/>
</workbook>
</file>

<file path=xl/sharedStrings.xml><?xml version="1.0" encoding="utf-8"?>
<sst xmlns="http://schemas.openxmlformats.org/spreadsheetml/2006/main" count="405" uniqueCount="122">
  <si>
    <t>序号</t>
  </si>
  <si>
    <t>项    目    名    称</t>
  </si>
  <si>
    <t>单位</t>
  </si>
  <si>
    <t>数量</t>
  </si>
  <si>
    <t>人工</t>
  </si>
  <si>
    <t>材料</t>
  </si>
  <si>
    <t>合价</t>
  </si>
  <si>
    <t>施工工艺或流程说明</t>
  </si>
  <si>
    <t>一</t>
  </si>
  <si>
    <t>大厅</t>
  </si>
  <si>
    <t>1、</t>
  </si>
  <si>
    <t>墙面墙砖拆除（拆除300mm高）</t>
  </si>
  <si>
    <r>
      <t>m</t>
    </r>
    <r>
      <rPr>
        <vertAlign val="superscript"/>
        <sz val="11"/>
        <rFont val="Arial Narrow"/>
        <family val="2"/>
      </rPr>
      <t>2</t>
    </r>
  </si>
  <si>
    <t>1.人工费；2.清运；</t>
  </si>
  <si>
    <t>2、</t>
  </si>
  <si>
    <t>顶面硅钙板拆除</t>
  </si>
  <si>
    <t>3、</t>
  </si>
  <si>
    <t>顶面石膏板吊顶</t>
  </si>
  <si>
    <r>
      <t>m</t>
    </r>
    <r>
      <rPr>
        <vertAlign val="superscript"/>
        <sz val="11"/>
        <color indexed="10"/>
        <rFont val="Arial Narrow"/>
        <family val="2"/>
      </rPr>
      <t>2</t>
    </r>
  </si>
  <si>
    <t>1.轻钢龙骨，2.石膏板：9.5MM石膏板，规格：12200MM*24400MM； 3.辅料：园钉，射钉，10号镀锌膨胀螺栓，</t>
  </si>
  <si>
    <t>4、</t>
  </si>
  <si>
    <t>顶面乳胶漆</t>
  </si>
  <si>
    <t>1.华润“五合一”环保系列；2.808胶水；石膏；3.浪卡腻子；4.阴阳角线；人工辅料；(1遍石膏，2遍腻子，1底两面）</t>
  </si>
  <si>
    <t>5、</t>
  </si>
  <si>
    <t>顶面板面造型基层</t>
  </si>
  <si>
    <t>1.1.8cm木工板；2.轻钢龙骨；3.人工辅料。</t>
  </si>
  <si>
    <t>6、</t>
  </si>
  <si>
    <t>顶面板面造型装饰</t>
  </si>
  <si>
    <t>1.成品面板；2.安装；3.人工辅料。</t>
  </si>
  <si>
    <t>9、</t>
  </si>
  <si>
    <t>包柱子面板基层</t>
  </si>
  <si>
    <t>1.1.8cm木工板；2.人工辅料。</t>
  </si>
  <si>
    <t>包柱子面板</t>
  </si>
  <si>
    <t>11、</t>
  </si>
  <si>
    <t>墙面墙砖拆除处墙面乳胶漆</t>
  </si>
  <si>
    <t>12、</t>
  </si>
  <si>
    <t>墙面乳胶漆打磨+面漆</t>
  </si>
  <si>
    <t>1.华润“五合一”环保系列；2.人工辅料。（1底两面）</t>
  </si>
  <si>
    <t>13、</t>
  </si>
  <si>
    <t>墙面成品墙板（高度=1200mm）</t>
  </si>
  <si>
    <t>1.定制墙板；2.安装；3.人工辅料。</t>
  </si>
  <si>
    <t>14、</t>
  </si>
  <si>
    <t>墙面墙板黑色不锈钢收边</t>
  </si>
  <si>
    <t>m</t>
  </si>
  <si>
    <t>1.定制20mm宽不锈钢；2.安装；3.人工辅料。</t>
  </si>
  <si>
    <t>15、</t>
  </si>
  <si>
    <t>地面地胶装饰</t>
  </si>
  <si>
    <t>1.地面清扫；2.拉毛；3.铺贴；4.人工辅料(同质透心PVC材质，规格：2*20m；厚度：2.0mm）</t>
  </si>
  <si>
    <t>小            计</t>
  </si>
  <si>
    <t>大厅主材项目</t>
  </si>
  <si>
    <t>灯膜</t>
  </si>
  <si>
    <t>套</t>
  </si>
  <si>
    <t xml:space="preserve">1.名称 ：灯膜；2.型号 ：48W 6000K ；3.规格 ：详见设计；4.安装形式：嵌入式或其他方式安装
</t>
  </si>
  <si>
    <t>10cm线性灯</t>
  </si>
  <si>
    <t xml:space="preserve">1.名称 ：10cm线性灯；2.型号 ：12W 6000K ；3.规格 ：详见设计；4.安装形式：嵌入式或其他方式安装
</t>
  </si>
  <si>
    <t>筒灯</t>
  </si>
  <si>
    <t xml:space="preserve">1.名称 ：筒灯；2.型号 ：12W 6000K ；3.规格 ：详见设计；4.安装形式：嵌入式或其他方式安装
</t>
  </si>
  <si>
    <t>沙发</t>
  </si>
  <si>
    <t>组</t>
  </si>
  <si>
    <t>成品购买（施工现场提供资料）</t>
  </si>
  <si>
    <t>二</t>
  </si>
  <si>
    <t>门诊205</t>
  </si>
  <si>
    <t>原窗户拆除</t>
  </si>
  <si>
    <t>原门诊门</t>
  </si>
  <si>
    <t>项</t>
  </si>
  <si>
    <t>原砖踢脚线拆除</t>
  </si>
  <si>
    <t>窗帘盒</t>
  </si>
  <si>
    <t>2. 石膏板：9.5MM石膏板，规格：12200MM*24400MM； 3.辅料：园钉，射钉，10号镀锌膨胀螺栓，</t>
  </si>
  <si>
    <t>7、</t>
  </si>
  <si>
    <t>8、</t>
  </si>
  <si>
    <t>门诊205主材项目</t>
  </si>
  <si>
    <t>门诊门（加高门）</t>
  </si>
  <si>
    <t>樘</t>
  </si>
  <si>
    <t>厂家定制（1.含门锁：304不锈钢；2.合页：304不锈钢；3.门吸：304不锈钢）（4.5cm厚实木免漆材质）</t>
  </si>
  <si>
    <t>实木踢脚线</t>
  </si>
  <si>
    <t>选购（含5%损耗）（80mm高、1.5cm厚实木免漆材质）</t>
  </si>
  <si>
    <t>三</t>
  </si>
  <si>
    <t>门诊206</t>
  </si>
  <si>
    <t>窗户下木板拆除</t>
  </si>
  <si>
    <t>墙面窗户下乳胶漆</t>
  </si>
  <si>
    <t>1.华润“五合一”环保系列；2.808胶水；石膏；3.浪卡腻子；4.阴阳角线（如机喷另加1元/平米，深色每色加150元）</t>
  </si>
  <si>
    <t>10、</t>
  </si>
  <si>
    <t>门诊206主材项目</t>
  </si>
  <si>
    <t>四</t>
  </si>
  <si>
    <t>门诊207</t>
  </si>
  <si>
    <t>原门诊门+门套</t>
  </si>
  <si>
    <t>门诊207主材项目</t>
  </si>
  <si>
    <t>双面门套</t>
  </si>
  <si>
    <t>选购（1.5cm厚实木免漆材质）</t>
  </si>
  <si>
    <t>洗面盆+水龙头</t>
  </si>
  <si>
    <t>厂家定制（1.水龙头品牌;箭牌全铜；2.含九牧304全铜角阀；）</t>
  </si>
  <si>
    <t>选购（含5%损耗）（1.5cm厚实木免漆材质）</t>
  </si>
  <si>
    <t>五</t>
  </si>
  <si>
    <t>门诊208</t>
  </si>
  <si>
    <t>门诊208主材项目</t>
  </si>
  <si>
    <t>门诊门</t>
  </si>
  <si>
    <t>六</t>
  </si>
  <si>
    <t>门诊209</t>
  </si>
  <si>
    <t>门诊209主材项目</t>
  </si>
  <si>
    <t>七</t>
  </si>
  <si>
    <t>水电项目</t>
  </si>
  <si>
    <t>水电改造</t>
  </si>
  <si>
    <t>“塔牌”2.5、4平方单股硬铜芯线、日丰水管、人工辅料。(改造后，现场线路定位、出图）现场施工提供数据。</t>
  </si>
  <si>
    <t>八</t>
  </si>
  <si>
    <t>其他杂项</t>
  </si>
  <si>
    <t>材料运费及上楼费</t>
  </si>
  <si>
    <t>装修用材的运输费用及上楼费用，按建筑面积计算</t>
  </si>
  <si>
    <t xml:space="preserve">施工现场日常清理及垃圾清运     </t>
  </si>
  <si>
    <t>施工垃圾清运至楼下人工费,按建筑面积计算，不包括物业公司收取的清运费</t>
  </si>
  <si>
    <t>完工保洁</t>
  </si>
  <si>
    <t>建筑建渣环保处理</t>
  </si>
  <si>
    <t>货车清运、人工搬运</t>
  </si>
  <si>
    <t>小计</t>
  </si>
  <si>
    <t xml:space="preserve"> </t>
  </si>
  <si>
    <t>工程造价</t>
  </si>
  <si>
    <t>工程总造价</t>
  </si>
  <si>
    <t>窗户项目</t>
  </si>
  <si>
    <t>封窗户</t>
  </si>
  <si>
    <t>厂家定制（断桥110料+双隐框+氟碳表面纱窗一体式；玻璃：5+20+；白色框架）</t>
  </si>
  <si>
    <t>窗户工程造价</t>
  </si>
  <si>
    <t>工程管理费</t>
  </si>
  <si>
    <t>工程税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</si>
</sst>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vertAlign val="superscript"/>
      <sz val="11"/>
      <name val="Arial Narrow"/>
      <family val="2"/>
    </font>
    <font>
      <vertAlign val="superscript"/>
      <sz val="11"/>
      <color indexed="10"/>
      <name val="Arial Narrow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2" fontId="1" fillId="33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left" vertical="center"/>
    </xf>
    <xf numFmtId="9" fontId="5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/>
    </xf>
    <xf numFmtId="0" fontId="3" fillId="34" borderId="9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1" fillId="33" borderId="9" xfId="0" applyNumberFormat="1" applyFont="1" applyFill="1" applyBorder="1" applyAlignment="1">
      <alignment horizontal="left" vertical="center" wrapText="1"/>
    </xf>
    <xf numFmtId="2" fontId="1" fillId="33" borderId="13" xfId="0" applyNumberFormat="1" applyFont="1" applyFill="1" applyBorder="1" applyAlignment="1">
      <alignment horizontal="left" vertical="center" wrapText="1"/>
    </xf>
    <xf numFmtId="2" fontId="1" fillId="33" borderId="15" xfId="0" applyNumberFormat="1" applyFont="1" applyFill="1" applyBorder="1" applyAlignment="1">
      <alignment wrapText="1"/>
    </xf>
    <xf numFmtId="2" fontId="1" fillId="33" borderId="16" xfId="0" applyNumberFormat="1" applyFont="1" applyFill="1" applyBorder="1" applyAlignment="1">
      <alignment wrapText="1"/>
    </xf>
    <xf numFmtId="2" fontId="1" fillId="33" borderId="17" xfId="0" applyNumberFormat="1" applyFont="1" applyFill="1" applyBorder="1" applyAlignment="1">
      <alignment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85" zoomScaleNormal="85" zoomScaleSheetLayoutView="100" workbookViewId="0" topLeftCell="A104">
      <selection activeCell="B122" sqref="B122:K122"/>
    </sheetView>
  </sheetViews>
  <sheetFormatPr defaultColWidth="9.00390625" defaultRowHeight="14.25"/>
  <cols>
    <col min="1" max="1" width="7.75390625" style="0" customWidth="1"/>
    <col min="2" max="2" width="29.00390625" style="0" customWidth="1"/>
    <col min="3" max="3" width="6.50390625" style="0" customWidth="1"/>
    <col min="4" max="4" width="6.75390625" style="0" customWidth="1"/>
    <col min="5" max="6" width="10.50390625" style="0" customWidth="1"/>
    <col min="7" max="7" width="10.75390625" style="0" customWidth="1"/>
    <col min="8" max="9" width="9.00390625" style="2" customWidth="1"/>
    <col min="10" max="10" width="23.125" style="2" customWidth="1"/>
    <col min="11" max="11" width="63.875" style="2" customWidth="1"/>
    <col min="12" max="12" width="12.625" style="0" bestFit="1" customWidth="1"/>
  </cols>
  <sheetData>
    <row r="1" spans="1:11" ht="34.5" customHeight="1">
      <c r="A1" s="45" t="s">
        <v>0</v>
      </c>
      <c r="B1" s="31" t="s">
        <v>1</v>
      </c>
      <c r="C1" s="46" t="s">
        <v>2</v>
      </c>
      <c r="D1" s="47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21"/>
      <c r="J1" s="21"/>
      <c r="K1" s="22"/>
    </row>
    <row r="2" spans="1:11" ht="34.5" customHeight="1">
      <c r="A2" s="45"/>
      <c r="B2" s="31"/>
      <c r="C2" s="46"/>
      <c r="D2" s="47"/>
      <c r="E2" s="20"/>
      <c r="F2" s="20"/>
      <c r="G2" s="20"/>
      <c r="H2" s="21"/>
      <c r="I2" s="21"/>
      <c r="J2" s="21"/>
      <c r="K2" s="22"/>
    </row>
    <row r="3" spans="1:11" ht="34.5" customHeight="1">
      <c r="A3" s="5" t="s">
        <v>8</v>
      </c>
      <c r="B3" s="29" t="s">
        <v>9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34.5" customHeight="1">
      <c r="A4" s="6" t="s">
        <v>10</v>
      </c>
      <c r="B4" s="7" t="s">
        <v>11</v>
      </c>
      <c r="C4" s="8" t="s">
        <v>12</v>
      </c>
      <c r="D4" s="9">
        <f>39.02*0.3</f>
        <v>11.706000000000001</v>
      </c>
      <c r="E4" s="10"/>
      <c r="F4" s="10"/>
      <c r="G4" s="11"/>
      <c r="H4" s="36" t="s">
        <v>13</v>
      </c>
      <c r="I4" s="36"/>
      <c r="J4" s="36"/>
      <c r="K4" s="37"/>
    </row>
    <row r="5" spans="1:11" ht="34.5" customHeight="1">
      <c r="A5" s="6" t="s">
        <v>14</v>
      </c>
      <c r="B5" s="7" t="s">
        <v>15</v>
      </c>
      <c r="C5" s="8" t="s">
        <v>12</v>
      </c>
      <c r="D5" s="9">
        <v>81.83</v>
      </c>
      <c r="E5" s="10"/>
      <c r="F5" s="10"/>
      <c r="G5" s="11"/>
      <c r="H5" s="36" t="s">
        <v>13</v>
      </c>
      <c r="I5" s="36"/>
      <c r="J5" s="36"/>
      <c r="K5" s="37"/>
    </row>
    <row r="6" spans="1:11" ht="34.5" customHeight="1">
      <c r="A6" s="6" t="s">
        <v>16</v>
      </c>
      <c r="B6" s="7" t="s">
        <v>17</v>
      </c>
      <c r="C6" s="8" t="s">
        <v>18</v>
      </c>
      <c r="D6" s="9">
        <f>81.83-34.08</f>
        <v>47.75</v>
      </c>
      <c r="E6" s="10"/>
      <c r="F6" s="10"/>
      <c r="G6" s="11"/>
      <c r="H6" s="36" t="s">
        <v>19</v>
      </c>
      <c r="I6" s="36"/>
      <c r="J6" s="36"/>
      <c r="K6" s="37"/>
    </row>
    <row r="7" spans="1:11" ht="34.5" customHeight="1">
      <c r="A7" s="6" t="s">
        <v>20</v>
      </c>
      <c r="B7" s="7" t="s">
        <v>21</v>
      </c>
      <c r="C7" s="8" t="s">
        <v>12</v>
      </c>
      <c r="D7" s="9">
        <f>81.83-34.08+2.36*0.1</f>
        <v>47.986</v>
      </c>
      <c r="E7" s="10"/>
      <c r="F7" s="10"/>
      <c r="G7" s="11"/>
      <c r="H7" s="36" t="s">
        <v>22</v>
      </c>
      <c r="I7" s="36"/>
      <c r="J7" s="36"/>
      <c r="K7" s="37"/>
    </row>
    <row r="8" spans="1:11" ht="34.5" customHeight="1">
      <c r="A8" s="6" t="s">
        <v>23</v>
      </c>
      <c r="B8" s="7" t="s">
        <v>24</v>
      </c>
      <c r="C8" s="8" t="s">
        <v>12</v>
      </c>
      <c r="D8" s="9">
        <v>34.09</v>
      </c>
      <c r="E8" s="10"/>
      <c r="F8" s="10"/>
      <c r="G8" s="11"/>
      <c r="H8" s="41" t="s">
        <v>25</v>
      </c>
      <c r="I8" s="41"/>
      <c r="J8" s="41"/>
      <c r="K8" s="42"/>
    </row>
    <row r="9" spans="1:11" ht="34.5" customHeight="1">
      <c r="A9" s="6" t="s">
        <v>26</v>
      </c>
      <c r="B9" s="7" t="s">
        <v>27</v>
      </c>
      <c r="C9" s="8" t="s">
        <v>12</v>
      </c>
      <c r="D9" s="9">
        <v>34.09</v>
      </c>
      <c r="E9" s="10"/>
      <c r="F9" s="10"/>
      <c r="G9" s="11"/>
      <c r="H9" s="41" t="s">
        <v>28</v>
      </c>
      <c r="I9" s="41"/>
      <c r="J9" s="41"/>
      <c r="K9" s="42"/>
    </row>
    <row r="10" spans="1:11" ht="34.5" customHeight="1">
      <c r="A10" s="6" t="s">
        <v>29</v>
      </c>
      <c r="B10" s="7" t="s">
        <v>30</v>
      </c>
      <c r="C10" s="8" t="s">
        <v>12</v>
      </c>
      <c r="D10" s="9">
        <f>1.5*2.78</f>
        <v>4.17</v>
      </c>
      <c r="E10" s="10"/>
      <c r="F10" s="10"/>
      <c r="G10" s="11"/>
      <c r="H10" s="31" t="s">
        <v>31</v>
      </c>
      <c r="I10" s="31"/>
      <c r="J10" s="31"/>
      <c r="K10" s="32"/>
    </row>
    <row r="11" spans="1:11" ht="34.5" customHeight="1">
      <c r="A11" s="6" t="s">
        <v>29</v>
      </c>
      <c r="B11" s="7" t="s">
        <v>32</v>
      </c>
      <c r="C11" s="8" t="s">
        <v>12</v>
      </c>
      <c r="D11" s="9">
        <f>1.5*2.78</f>
        <v>4.17</v>
      </c>
      <c r="E11" s="10"/>
      <c r="F11" s="10"/>
      <c r="G11" s="11"/>
      <c r="H11" s="41" t="s">
        <v>28</v>
      </c>
      <c r="I11" s="41"/>
      <c r="J11" s="41"/>
      <c r="K11" s="42"/>
    </row>
    <row r="12" spans="1:11" ht="34.5" customHeight="1">
      <c r="A12" s="6" t="s">
        <v>33</v>
      </c>
      <c r="B12" s="7" t="s">
        <v>34</v>
      </c>
      <c r="C12" s="8" t="s">
        <v>12</v>
      </c>
      <c r="D12" s="9">
        <f>39.02*0.4</f>
        <v>15.608000000000002</v>
      </c>
      <c r="E12" s="10"/>
      <c r="F12" s="10"/>
      <c r="G12" s="11"/>
      <c r="H12" s="36" t="s">
        <v>22</v>
      </c>
      <c r="I12" s="36"/>
      <c r="J12" s="36"/>
      <c r="K12" s="37"/>
    </row>
    <row r="13" spans="1:11" ht="34.5" customHeight="1">
      <c r="A13" s="6" t="s">
        <v>35</v>
      </c>
      <c r="B13" s="7" t="s">
        <v>36</v>
      </c>
      <c r="C13" s="8" t="s">
        <v>12</v>
      </c>
      <c r="D13" s="9">
        <f>39.02*1.28-4</f>
        <v>45.945600000000006</v>
      </c>
      <c r="E13" s="10"/>
      <c r="F13" s="10"/>
      <c r="G13" s="11"/>
      <c r="H13" s="41" t="s">
        <v>37</v>
      </c>
      <c r="I13" s="41"/>
      <c r="J13" s="41"/>
      <c r="K13" s="42"/>
    </row>
    <row r="14" spans="1:11" ht="34.5" customHeight="1">
      <c r="A14" s="6" t="s">
        <v>38</v>
      </c>
      <c r="B14" s="7" t="s">
        <v>39</v>
      </c>
      <c r="C14" s="8" t="s">
        <v>12</v>
      </c>
      <c r="D14" s="9">
        <f>(39.2-1.42-2.86-2.59)*1.2</f>
        <v>38.796</v>
      </c>
      <c r="E14" s="10"/>
      <c r="F14" s="10"/>
      <c r="G14" s="11"/>
      <c r="H14" s="41" t="s">
        <v>40</v>
      </c>
      <c r="I14" s="41"/>
      <c r="J14" s="41"/>
      <c r="K14" s="42"/>
    </row>
    <row r="15" spans="1:11" ht="34.5" customHeight="1">
      <c r="A15" s="6" t="s">
        <v>41</v>
      </c>
      <c r="B15" s="7" t="s">
        <v>42</v>
      </c>
      <c r="C15" s="8" t="s">
        <v>43</v>
      </c>
      <c r="D15" s="9">
        <f>(39.2-1.42-2.86-2.59)+2.78*3</f>
        <v>40.67</v>
      </c>
      <c r="E15" s="10"/>
      <c r="F15" s="10"/>
      <c r="G15" s="11"/>
      <c r="H15" s="41" t="s">
        <v>44</v>
      </c>
      <c r="I15" s="41"/>
      <c r="J15" s="41"/>
      <c r="K15" s="42"/>
    </row>
    <row r="16" spans="1:11" ht="34.5" customHeight="1">
      <c r="A16" s="6" t="s">
        <v>45</v>
      </c>
      <c r="B16" s="7" t="s">
        <v>46</v>
      </c>
      <c r="C16" s="8" t="s">
        <v>12</v>
      </c>
      <c r="D16" s="9">
        <v>81.83</v>
      </c>
      <c r="E16" s="10"/>
      <c r="F16" s="10"/>
      <c r="G16" s="11"/>
      <c r="H16" s="36" t="s">
        <v>47</v>
      </c>
      <c r="I16" s="36"/>
      <c r="J16" s="36"/>
      <c r="K16" s="37"/>
    </row>
    <row r="17" spans="1:11" ht="34.5" customHeight="1">
      <c r="A17" s="6"/>
      <c r="B17" s="35" t="s">
        <v>48</v>
      </c>
      <c r="C17" s="35"/>
      <c r="D17" s="35"/>
      <c r="E17" s="35"/>
      <c r="F17" s="35"/>
      <c r="G17" s="12"/>
      <c r="H17" s="24"/>
      <c r="I17" s="24"/>
      <c r="J17" s="24"/>
      <c r="K17" s="25"/>
    </row>
    <row r="18" spans="1:11" ht="34.5" customHeight="1">
      <c r="A18" s="5"/>
      <c r="B18" s="29" t="s">
        <v>49</v>
      </c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34.5" customHeight="1">
      <c r="A19" s="6" t="s">
        <v>10</v>
      </c>
      <c r="B19" s="7" t="s">
        <v>50</v>
      </c>
      <c r="C19" s="8" t="s">
        <v>51</v>
      </c>
      <c r="D19" s="9">
        <v>10</v>
      </c>
      <c r="E19" s="10"/>
      <c r="F19" s="10"/>
      <c r="G19" s="11"/>
      <c r="H19" s="38" t="s">
        <v>52</v>
      </c>
      <c r="I19" s="39"/>
      <c r="J19" s="39"/>
      <c r="K19" s="40"/>
    </row>
    <row r="20" spans="1:11" ht="34.5" customHeight="1">
      <c r="A20" s="6" t="s">
        <v>14</v>
      </c>
      <c r="B20" s="7" t="s">
        <v>53</v>
      </c>
      <c r="C20" s="8" t="s">
        <v>43</v>
      </c>
      <c r="D20" s="9">
        <v>24</v>
      </c>
      <c r="E20" s="10"/>
      <c r="F20" s="10"/>
      <c r="G20" s="11"/>
      <c r="H20" s="38" t="s">
        <v>54</v>
      </c>
      <c r="I20" s="39"/>
      <c r="J20" s="39"/>
      <c r="K20" s="40"/>
    </row>
    <row r="21" spans="1:11" ht="34.5" customHeight="1">
      <c r="A21" s="6" t="s">
        <v>16</v>
      </c>
      <c r="B21" s="7" t="s">
        <v>55</v>
      </c>
      <c r="C21" s="8" t="s">
        <v>51</v>
      </c>
      <c r="D21" s="9">
        <v>9</v>
      </c>
      <c r="E21" s="10"/>
      <c r="F21" s="10"/>
      <c r="G21" s="11"/>
      <c r="H21" s="38" t="s">
        <v>56</v>
      </c>
      <c r="I21" s="39"/>
      <c r="J21" s="39"/>
      <c r="K21" s="40"/>
    </row>
    <row r="22" spans="1:11" ht="34.5" customHeight="1">
      <c r="A22" s="6" t="s">
        <v>20</v>
      </c>
      <c r="B22" s="7" t="s">
        <v>57</v>
      </c>
      <c r="C22" s="8" t="s">
        <v>58</v>
      </c>
      <c r="D22" s="9">
        <v>6</v>
      </c>
      <c r="E22" s="10"/>
      <c r="F22" s="10"/>
      <c r="G22" s="11"/>
      <c r="H22" s="31" t="s">
        <v>59</v>
      </c>
      <c r="I22" s="31"/>
      <c r="J22" s="31"/>
      <c r="K22" s="32"/>
    </row>
    <row r="23" spans="1:11" ht="34.5" customHeight="1">
      <c r="A23" s="6"/>
      <c r="B23" s="35" t="s">
        <v>48</v>
      </c>
      <c r="C23" s="35"/>
      <c r="D23" s="35"/>
      <c r="E23" s="35"/>
      <c r="F23" s="35"/>
      <c r="G23" s="12"/>
      <c r="H23" s="24"/>
      <c r="I23" s="24"/>
      <c r="J23" s="24"/>
      <c r="K23" s="25"/>
    </row>
    <row r="24" spans="1:11" s="1" customFormat="1" ht="34.5" customHeight="1">
      <c r="A24" s="13" t="s">
        <v>60</v>
      </c>
      <c r="B24" s="43" t="s">
        <v>61</v>
      </c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34.5" customHeight="1">
      <c r="A25" s="6" t="s">
        <v>10</v>
      </c>
      <c r="B25" s="7" t="s">
        <v>62</v>
      </c>
      <c r="C25" s="8" t="s">
        <v>12</v>
      </c>
      <c r="D25" s="9">
        <f>3.05*1.45</f>
        <v>4.422499999999999</v>
      </c>
      <c r="E25" s="10"/>
      <c r="F25" s="10"/>
      <c r="G25" s="11"/>
      <c r="H25" s="36" t="s">
        <v>13</v>
      </c>
      <c r="I25" s="36"/>
      <c r="J25" s="36"/>
      <c r="K25" s="37"/>
    </row>
    <row r="26" spans="1:11" ht="34.5" customHeight="1">
      <c r="A26" s="6" t="s">
        <v>14</v>
      </c>
      <c r="B26" s="7" t="s">
        <v>15</v>
      </c>
      <c r="C26" s="8" t="s">
        <v>12</v>
      </c>
      <c r="D26" s="9">
        <v>13.97</v>
      </c>
      <c r="E26" s="10"/>
      <c r="F26" s="10"/>
      <c r="G26" s="11"/>
      <c r="H26" s="36" t="s">
        <v>13</v>
      </c>
      <c r="I26" s="36"/>
      <c r="J26" s="36"/>
      <c r="K26" s="37"/>
    </row>
    <row r="27" spans="1:11" ht="34.5" customHeight="1">
      <c r="A27" s="6" t="s">
        <v>16</v>
      </c>
      <c r="B27" s="7" t="s">
        <v>63</v>
      </c>
      <c r="C27" s="8" t="s">
        <v>64</v>
      </c>
      <c r="D27" s="9">
        <v>1</v>
      </c>
      <c r="E27" s="10"/>
      <c r="F27" s="10"/>
      <c r="G27" s="11"/>
      <c r="H27" s="36" t="s">
        <v>13</v>
      </c>
      <c r="I27" s="36"/>
      <c r="J27" s="36"/>
      <c r="K27" s="37"/>
    </row>
    <row r="28" spans="1:11" ht="34.5" customHeight="1">
      <c r="A28" s="6" t="s">
        <v>20</v>
      </c>
      <c r="B28" s="7" t="s">
        <v>65</v>
      </c>
      <c r="C28" s="8" t="s">
        <v>43</v>
      </c>
      <c r="D28" s="9">
        <v>15.6</v>
      </c>
      <c r="E28" s="10"/>
      <c r="F28" s="10"/>
      <c r="G28" s="11"/>
      <c r="H28" s="36" t="s">
        <v>13</v>
      </c>
      <c r="I28" s="36"/>
      <c r="J28" s="36"/>
      <c r="K28" s="37"/>
    </row>
    <row r="29" spans="1:11" ht="34.5" customHeight="1">
      <c r="A29" s="6" t="s">
        <v>23</v>
      </c>
      <c r="B29" s="7" t="s">
        <v>17</v>
      </c>
      <c r="C29" s="8" t="s">
        <v>12</v>
      </c>
      <c r="D29" s="9">
        <f>13.97</f>
        <v>13.97</v>
      </c>
      <c r="E29" s="10"/>
      <c r="F29" s="10"/>
      <c r="G29" s="11"/>
      <c r="H29" s="36" t="s">
        <v>19</v>
      </c>
      <c r="I29" s="36"/>
      <c r="J29" s="36"/>
      <c r="K29" s="37"/>
    </row>
    <row r="30" spans="1:11" ht="34.5" customHeight="1">
      <c r="A30" s="6" t="s">
        <v>26</v>
      </c>
      <c r="B30" s="7" t="s">
        <v>66</v>
      </c>
      <c r="C30" s="8" t="s">
        <v>43</v>
      </c>
      <c r="D30" s="9">
        <v>3.05</v>
      </c>
      <c r="E30" s="10"/>
      <c r="F30" s="10"/>
      <c r="G30" s="11"/>
      <c r="H30" s="36" t="s">
        <v>67</v>
      </c>
      <c r="I30" s="36"/>
      <c r="J30" s="36"/>
      <c r="K30" s="37"/>
    </row>
    <row r="31" spans="1:11" ht="34.5" customHeight="1">
      <c r="A31" s="6" t="s">
        <v>68</v>
      </c>
      <c r="B31" s="7" t="s">
        <v>21</v>
      </c>
      <c r="C31" s="8" t="s">
        <v>12</v>
      </c>
      <c r="D31" s="9">
        <f>13.97+10.8*0.1</f>
        <v>15.05</v>
      </c>
      <c r="E31" s="10"/>
      <c r="F31" s="10"/>
      <c r="G31" s="11"/>
      <c r="H31" s="36" t="s">
        <v>22</v>
      </c>
      <c r="I31" s="36"/>
      <c r="J31" s="36"/>
      <c r="K31" s="37"/>
    </row>
    <row r="32" spans="1:11" ht="34.5" customHeight="1">
      <c r="A32" s="6" t="s">
        <v>69</v>
      </c>
      <c r="B32" s="7" t="s">
        <v>36</v>
      </c>
      <c r="C32" s="8" t="s">
        <v>12</v>
      </c>
      <c r="D32" s="9">
        <f>15.26*2.78</f>
        <v>42.422799999999995</v>
      </c>
      <c r="E32" s="10"/>
      <c r="F32" s="10"/>
      <c r="G32" s="11"/>
      <c r="H32" s="41" t="s">
        <v>37</v>
      </c>
      <c r="I32" s="41"/>
      <c r="J32" s="41"/>
      <c r="K32" s="42"/>
    </row>
    <row r="33" spans="1:11" ht="34.5" customHeight="1">
      <c r="A33" s="6" t="s">
        <v>29</v>
      </c>
      <c r="B33" s="7" t="s">
        <v>46</v>
      </c>
      <c r="C33" s="8" t="s">
        <v>12</v>
      </c>
      <c r="D33" s="9">
        <v>13.97</v>
      </c>
      <c r="E33" s="10"/>
      <c r="F33" s="10"/>
      <c r="G33" s="11"/>
      <c r="H33" s="36" t="s">
        <v>47</v>
      </c>
      <c r="I33" s="36"/>
      <c r="J33" s="36"/>
      <c r="K33" s="37"/>
    </row>
    <row r="34" spans="1:11" ht="34.5" customHeight="1">
      <c r="A34" s="6"/>
      <c r="B34" s="35" t="s">
        <v>48</v>
      </c>
      <c r="C34" s="35"/>
      <c r="D34" s="35"/>
      <c r="E34" s="35"/>
      <c r="F34" s="35"/>
      <c r="G34" s="12"/>
      <c r="H34" s="24"/>
      <c r="I34" s="24"/>
      <c r="J34" s="24"/>
      <c r="K34" s="25"/>
    </row>
    <row r="35" spans="1:11" ht="34.5" customHeight="1">
      <c r="A35" s="5"/>
      <c r="B35" s="29" t="s">
        <v>70</v>
      </c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34.5" customHeight="1">
      <c r="A36" s="6" t="s">
        <v>10</v>
      </c>
      <c r="B36" s="7" t="s">
        <v>71</v>
      </c>
      <c r="C36" s="8" t="s">
        <v>72</v>
      </c>
      <c r="D36" s="9">
        <v>1</v>
      </c>
      <c r="E36" s="10"/>
      <c r="F36" s="10"/>
      <c r="G36" s="11"/>
      <c r="H36" s="36" t="s">
        <v>73</v>
      </c>
      <c r="I36" s="36"/>
      <c r="J36" s="36"/>
      <c r="K36" s="37"/>
    </row>
    <row r="37" spans="1:11" ht="34.5" customHeight="1">
      <c r="A37" s="6" t="s">
        <v>14</v>
      </c>
      <c r="B37" s="7" t="s">
        <v>74</v>
      </c>
      <c r="C37" s="8" t="s">
        <v>43</v>
      </c>
      <c r="D37" s="9">
        <v>15.6</v>
      </c>
      <c r="E37" s="10"/>
      <c r="F37" s="10"/>
      <c r="G37" s="11"/>
      <c r="H37" s="36" t="s">
        <v>75</v>
      </c>
      <c r="I37" s="36"/>
      <c r="J37" s="36"/>
      <c r="K37" s="37"/>
    </row>
    <row r="38" spans="1:11" ht="34.5" customHeight="1">
      <c r="A38" s="6" t="s">
        <v>16</v>
      </c>
      <c r="B38" s="7" t="s">
        <v>50</v>
      </c>
      <c r="C38" s="8" t="s">
        <v>12</v>
      </c>
      <c r="D38" s="9">
        <v>6.78</v>
      </c>
      <c r="E38" s="10"/>
      <c r="F38" s="10"/>
      <c r="G38" s="11"/>
      <c r="H38" s="38" t="s">
        <v>52</v>
      </c>
      <c r="I38" s="39"/>
      <c r="J38" s="39"/>
      <c r="K38" s="40"/>
    </row>
    <row r="39" spans="1:11" ht="34.5" customHeight="1">
      <c r="A39" s="6"/>
      <c r="B39" s="35" t="s">
        <v>48</v>
      </c>
      <c r="C39" s="35"/>
      <c r="D39" s="35"/>
      <c r="E39" s="35"/>
      <c r="F39" s="35"/>
      <c r="G39" s="12"/>
      <c r="H39" s="24"/>
      <c r="I39" s="24"/>
      <c r="J39" s="24"/>
      <c r="K39" s="25"/>
    </row>
    <row r="40" spans="1:11" s="1" customFormat="1" ht="34.5" customHeight="1">
      <c r="A40" s="13" t="s">
        <v>76</v>
      </c>
      <c r="B40" s="43" t="s">
        <v>77</v>
      </c>
      <c r="C40" s="43"/>
      <c r="D40" s="43"/>
      <c r="E40" s="43"/>
      <c r="F40" s="43"/>
      <c r="G40" s="43"/>
      <c r="H40" s="43"/>
      <c r="I40" s="43"/>
      <c r="J40" s="43"/>
      <c r="K40" s="44"/>
    </row>
    <row r="41" spans="1:11" ht="34.5" customHeight="1">
      <c r="A41" s="6" t="s">
        <v>10</v>
      </c>
      <c r="B41" s="7" t="s">
        <v>62</v>
      </c>
      <c r="C41" s="8" t="s">
        <v>12</v>
      </c>
      <c r="D41" s="9">
        <f>3.22*1.45+0.95*1.45</f>
        <v>6.0465</v>
      </c>
      <c r="E41" s="10"/>
      <c r="F41" s="10"/>
      <c r="G41" s="11"/>
      <c r="H41" s="36" t="s">
        <v>13</v>
      </c>
      <c r="I41" s="36"/>
      <c r="J41" s="36"/>
      <c r="K41" s="37"/>
    </row>
    <row r="42" spans="1:11" ht="34.5" customHeight="1">
      <c r="A42" s="6" t="s">
        <v>14</v>
      </c>
      <c r="B42" s="7" t="s">
        <v>15</v>
      </c>
      <c r="C42" s="8" t="s">
        <v>12</v>
      </c>
      <c r="D42" s="9">
        <v>17.68</v>
      </c>
      <c r="E42" s="10"/>
      <c r="F42" s="10"/>
      <c r="G42" s="11"/>
      <c r="H42" s="36" t="s">
        <v>13</v>
      </c>
      <c r="I42" s="36"/>
      <c r="J42" s="36"/>
      <c r="K42" s="37"/>
    </row>
    <row r="43" spans="1:11" ht="34.5" customHeight="1">
      <c r="A43" s="6" t="s">
        <v>16</v>
      </c>
      <c r="B43" s="7" t="s">
        <v>63</v>
      </c>
      <c r="C43" s="8" t="s">
        <v>64</v>
      </c>
      <c r="D43" s="9">
        <v>1</v>
      </c>
      <c r="E43" s="10"/>
      <c r="F43" s="10"/>
      <c r="G43" s="11"/>
      <c r="H43" s="36" t="s">
        <v>13</v>
      </c>
      <c r="I43" s="36"/>
      <c r="J43" s="36"/>
      <c r="K43" s="37"/>
    </row>
    <row r="44" spans="1:11" ht="34.5" customHeight="1">
      <c r="A44" s="6" t="s">
        <v>20</v>
      </c>
      <c r="B44" s="7" t="s">
        <v>65</v>
      </c>
      <c r="C44" s="8" t="s">
        <v>43</v>
      </c>
      <c r="D44" s="9">
        <v>17.43</v>
      </c>
      <c r="E44" s="10"/>
      <c r="F44" s="10"/>
      <c r="G44" s="11"/>
      <c r="H44" s="36" t="s">
        <v>13</v>
      </c>
      <c r="I44" s="36"/>
      <c r="J44" s="36"/>
      <c r="K44" s="37"/>
    </row>
    <row r="45" spans="1:11" ht="34.5" customHeight="1">
      <c r="A45" s="6" t="s">
        <v>23</v>
      </c>
      <c r="B45" s="7" t="s">
        <v>78</v>
      </c>
      <c r="C45" s="8" t="s">
        <v>12</v>
      </c>
      <c r="D45" s="9">
        <f>3.93*1</f>
        <v>3.93</v>
      </c>
      <c r="E45" s="10"/>
      <c r="F45" s="10"/>
      <c r="G45" s="11"/>
      <c r="H45" s="36" t="s">
        <v>13</v>
      </c>
      <c r="I45" s="36"/>
      <c r="J45" s="36"/>
      <c r="K45" s="37"/>
    </row>
    <row r="46" spans="1:11" ht="34.5" customHeight="1">
      <c r="A46" s="6" t="s">
        <v>26</v>
      </c>
      <c r="B46" s="7" t="s">
        <v>17</v>
      </c>
      <c r="C46" s="8" t="s">
        <v>12</v>
      </c>
      <c r="D46" s="9">
        <v>17.86</v>
      </c>
      <c r="E46" s="10"/>
      <c r="F46" s="10"/>
      <c r="G46" s="11"/>
      <c r="H46" s="36" t="s">
        <v>19</v>
      </c>
      <c r="I46" s="36"/>
      <c r="J46" s="36"/>
      <c r="K46" s="37"/>
    </row>
    <row r="47" spans="1:11" ht="34.5" customHeight="1">
      <c r="A47" s="6" t="s">
        <v>68</v>
      </c>
      <c r="B47" s="7" t="s">
        <v>66</v>
      </c>
      <c r="C47" s="8" t="s">
        <v>43</v>
      </c>
      <c r="D47" s="9">
        <v>3.22</v>
      </c>
      <c r="E47" s="10"/>
      <c r="F47" s="10"/>
      <c r="G47" s="11"/>
      <c r="H47" s="36" t="s">
        <v>67</v>
      </c>
      <c r="I47" s="36"/>
      <c r="J47" s="36"/>
      <c r="K47" s="37"/>
    </row>
    <row r="48" spans="1:11" ht="34.5" customHeight="1">
      <c r="A48" s="6" t="s">
        <v>69</v>
      </c>
      <c r="B48" s="7" t="s">
        <v>21</v>
      </c>
      <c r="C48" s="8" t="s">
        <v>12</v>
      </c>
      <c r="D48" s="9">
        <f>17.86+13*0.1</f>
        <v>19.16</v>
      </c>
      <c r="E48" s="10"/>
      <c r="F48" s="10"/>
      <c r="G48" s="11"/>
      <c r="H48" s="36" t="s">
        <v>22</v>
      </c>
      <c r="I48" s="36"/>
      <c r="J48" s="36"/>
      <c r="K48" s="37"/>
    </row>
    <row r="49" spans="1:11" ht="34.5" customHeight="1">
      <c r="A49" s="6" t="s">
        <v>29</v>
      </c>
      <c r="B49" s="7" t="s">
        <v>79</v>
      </c>
      <c r="C49" s="8" t="s">
        <v>12</v>
      </c>
      <c r="D49" s="9">
        <f>3.93*1</f>
        <v>3.93</v>
      </c>
      <c r="E49" s="10"/>
      <c r="F49" s="10"/>
      <c r="G49" s="11"/>
      <c r="H49" s="36" t="s">
        <v>80</v>
      </c>
      <c r="I49" s="36"/>
      <c r="J49" s="36"/>
      <c r="K49" s="37"/>
    </row>
    <row r="50" spans="1:11" ht="34.5" customHeight="1">
      <c r="A50" s="6" t="s">
        <v>81</v>
      </c>
      <c r="B50" s="7" t="s">
        <v>36</v>
      </c>
      <c r="C50" s="8" t="s">
        <v>12</v>
      </c>
      <c r="D50" s="9">
        <f>13.87*2.78</f>
        <v>38.5586</v>
      </c>
      <c r="E50" s="10"/>
      <c r="F50" s="10"/>
      <c r="G50" s="11"/>
      <c r="H50" s="41" t="s">
        <v>37</v>
      </c>
      <c r="I50" s="41"/>
      <c r="J50" s="41"/>
      <c r="K50" s="42"/>
    </row>
    <row r="51" spans="1:11" ht="34.5" customHeight="1">
      <c r="A51" s="6" t="s">
        <v>33</v>
      </c>
      <c r="B51" s="7" t="s">
        <v>46</v>
      </c>
      <c r="C51" s="8" t="s">
        <v>12</v>
      </c>
      <c r="D51" s="9">
        <v>17.81</v>
      </c>
      <c r="E51" s="10"/>
      <c r="F51" s="10"/>
      <c r="G51" s="11"/>
      <c r="H51" s="36" t="s">
        <v>47</v>
      </c>
      <c r="I51" s="36"/>
      <c r="J51" s="36"/>
      <c r="K51" s="37"/>
    </row>
    <row r="52" spans="1:11" ht="34.5" customHeight="1">
      <c r="A52" s="6"/>
      <c r="B52" s="35" t="s">
        <v>48</v>
      </c>
      <c r="C52" s="35"/>
      <c r="D52" s="35"/>
      <c r="E52" s="35"/>
      <c r="F52" s="35"/>
      <c r="G52" s="12"/>
      <c r="H52" s="24"/>
      <c r="I52" s="24"/>
      <c r="J52" s="24"/>
      <c r="K52" s="25"/>
    </row>
    <row r="53" spans="1:11" ht="34.5" customHeight="1">
      <c r="A53" s="5"/>
      <c r="B53" s="29" t="s">
        <v>82</v>
      </c>
      <c r="C53" s="29"/>
      <c r="D53" s="29"/>
      <c r="E53" s="29"/>
      <c r="F53" s="29"/>
      <c r="G53" s="29"/>
      <c r="H53" s="29"/>
      <c r="I53" s="29"/>
      <c r="J53" s="29"/>
      <c r="K53" s="30"/>
    </row>
    <row r="54" spans="1:11" ht="34.5" customHeight="1">
      <c r="A54" s="6" t="s">
        <v>10</v>
      </c>
      <c r="B54" s="7" t="s">
        <v>71</v>
      </c>
      <c r="C54" s="8" t="s">
        <v>72</v>
      </c>
      <c r="D54" s="9">
        <v>1</v>
      </c>
      <c r="E54" s="10"/>
      <c r="F54" s="10"/>
      <c r="G54" s="11"/>
      <c r="H54" s="36" t="s">
        <v>73</v>
      </c>
      <c r="I54" s="36"/>
      <c r="J54" s="36"/>
      <c r="K54" s="37"/>
    </row>
    <row r="55" spans="1:11" ht="34.5" customHeight="1">
      <c r="A55" s="6" t="s">
        <v>14</v>
      </c>
      <c r="B55" s="7" t="s">
        <v>74</v>
      </c>
      <c r="C55" s="8" t="s">
        <v>43</v>
      </c>
      <c r="D55" s="9">
        <f>17.43*1.05</f>
        <v>18.3015</v>
      </c>
      <c r="E55" s="10"/>
      <c r="F55" s="10"/>
      <c r="G55" s="11"/>
      <c r="H55" s="36" t="s">
        <v>75</v>
      </c>
      <c r="I55" s="36"/>
      <c r="J55" s="36"/>
      <c r="K55" s="37"/>
    </row>
    <row r="56" spans="1:11" ht="34.5" customHeight="1">
      <c r="A56" s="6" t="s">
        <v>16</v>
      </c>
      <c r="B56" s="7" t="s">
        <v>50</v>
      </c>
      <c r="C56" s="8" t="s">
        <v>12</v>
      </c>
      <c r="D56" s="9">
        <v>9.31</v>
      </c>
      <c r="E56" s="10"/>
      <c r="F56" s="10"/>
      <c r="G56" s="11"/>
      <c r="H56" s="38" t="s">
        <v>52</v>
      </c>
      <c r="I56" s="39"/>
      <c r="J56" s="39"/>
      <c r="K56" s="40"/>
    </row>
    <row r="57" spans="1:11" ht="34.5" customHeight="1">
      <c r="A57" s="6"/>
      <c r="B57" s="35" t="s">
        <v>48</v>
      </c>
      <c r="C57" s="35"/>
      <c r="D57" s="35"/>
      <c r="E57" s="35"/>
      <c r="F57" s="35"/>
      <c r="G57" s="12"/>
      <c r="H57" s="24"/>
      <c r="I57" s="24"/>
      <c r="J57" s="24"/>
      <c r="K57" s="25"/>
    </row>
    <row r="58" spans="1:11" s="1" customFormat="1" ht="34.5" customHeight="1">
      <c r="A58" s="13" t="s">
        <v>83</v>
      </c>
      <c r="B58" s="43" t="s">
        <v>84</v>
      </c>
      <c r="C58" s="43"/>
      <c r="D58" s="43"/>
      <c r="E58" s="43"/>
      <c r="F58" s="43"/>
      <c r="G58" s="43"/>
      <c r="H58" s="43"/>
      <c r="I58" s="43"/>
      <c r="J58" s="43"/>
      <c r="K58" s="44"/>
    </row>
    <row r="59" spans="1:11" ht="34.5" customHeight="1">
      <c r="A59" s="6" t="s">
        <v>10</v>
      </c>
      <c r="B59" s="7" t="s">
        <v>62</v>
      </c>
      <c r="C59" s="8" t="s">
        <v>12</v>
      </c>
      <c r="D59" s="9">
        <f>3.07*1.45</f>
        <v>4.451499999999999</v>
      </c>
      <c r="E59" s="10"/>
      <c r="F59" s="10"/>
      <c r="G59" s="11"/>
      <c r="H59" s="36" t="s">
        <v>13</v>
      </c>
      <c r="I59" s="36"/>
      <c r="J59" s="36"/>
      <c r="K59" s="37"/>
    </row>
    <row r="60" spans="1:11" ht="34.5" customHeight="1">
      <c r="A60" s="6" t="s">
        <v>14</v>
      </c>
      <c r="B60" s="7" t="s">
        <v>15</v>
      </c>
      <c r="C60" s="8" t="s">
        <v>12</v>
      </c>
      <c r="D60" s="9">
        <v>13.1</v>
      </c>
      <c r="E60" s="10"/>
      <c r="F60" s="10"/>
      <c r="G60" s="11"/>
      <c r="H60" s="36" t="s">
        <v>13</v>
      </c>
      <c r="I60" s="36"/>
      <c r="J60" s="36"/>
      <c r="K60" s="37"/>
    </row>
    <row r="61" spans="1:11" ht="34.5" customHeight="1">
      <c r="A61" s="6" t="s">
        <v>16</v>
      </c>
      <c r="B61" s="7" t="s">
        <v>85</v>
      </c>
      <c r="C61" s="8" t="s">
        <v>64</v>
      </c>
      <c r="D61" s="9">
        <v>2</v>
      </c>
      <c r="E61" s="10"/>
      <c r="F61" s="10"/>
      <c r="G61" s="11"/>
      <c r="H61" s="36" t="s">
        <v>13</v>
      </c>
      <c r="I61" s="36"/>
      <c r="J61" s="36"/>
      <c r="K61" s="37"/>
    </row>
    <row r="62" spans="1:11" ht="34.5" customHeight="1">
      <c r="A62" s="6" t="s">
        <v>20</v>
      </c>
      <c r="B62" s="7" t="s">
        <v>65</v>
      </c>
      <c r="C62" s="8" t="s">
        <v>43</v>
      </c>
      <c r="D62" s="9">
        <v>14.67</v>
      </c>
      <c r="E62" s="10"/>
      <c r="F62" s="10"/>
      <c r="G62" s="11"/>
      <c r="H62" s="36" t="s">
        <v>13</v>
      </c>
      <c r="I62" s="36"/>
      <c r="J62" s="36"/>
      <c r="K62" s="37"/>
    </row>
    <row r="63" spans="1:11" ht="34.5" customHeight="1">
      <c r="A63" s="6" t="s">
        <v>23</v>
      </c>
      <c r="B63" s="7" t="s">
        <v>17</v>
      </c>
      <c r="C63" s="8" t="s">
        <v>12</v>
      </c>
      <c r="D63" s="9">
        <f>13.1</f>
        <v>13.1</v>
      </c>
      <c r="E63" s="10"/>
      <c r="F63" s="10"/>
      <c r="G63" s="11"/>
      <c r="H63" s="36" t="s">
        <v>19</v>
      </c>
      <c r="I63" s="36"/>
      <c r="J63" s="36"/>
      <c r="K63" s="37"/>
    </row>
    <row r="64" spans="1:11" ht="34.5" customHeight="1">
      <c r="A64" s="6" t="s">
        <v>26</v>
      </c>
      <c r="B64" s="7" t="s">
        <v>66</v>
      </c>
      <c r="C64" s="8" t="s">
        <v>43</v>
      </c>
      <c r="D64" s="9">
        <v>3.07</v>
      </c>
      <c r="E64" s="10"/>
      <c r="F64" s="10"/>
      <c r="G64" s="11"/>
      <c r="H64" s="36" t="s">
        <v>67</v>
      </c>
      <c r="I64" s="36"/>
      <c r="J64" s="36"/>
      <c r="K64" s="37"/>
    </row>
    <row r="65" spans="1:11" ht="34.5" customHeight="1">
      <c r="A65" s="6" t="s">
        <v>68</v>
      </c>
      <c r="B65" s="7" t="s">
        <v>21</v>
      </c>
      <c r="C65" s="8" t="s">
        <v>12</v>
      </c>
      <c r="D65" s="9">
        <f>13.1+10.27*0.1</f>
        <v>14.126999999999999</v>
      </c>
      <c r="E65" s="10"/>
      <c r="F65" s="10"/>
      <c r="G65" s="11"/>
      <c r="H65" s="36" t="s">
        <v>22</v>
      </c>
      <c r="I65" s="36"/>
      <c r="J65" s="36"/>
      <c r="K65" s="37"/>
    </row>
    <row r="66" spans="1:11" ht="34.5" customHeight="1">
      <c r="A66" s="6" t="s">
        <v>69</v>
      </c>
      <c r="B66" s="7" t="s">
        <v>36</v>
      </c>
      <c r="C66" s="8" t="s">
        <v>12</v>
      </c>
      <c r="D66" s="9">
        <f>14.67*2.78</f>
        <v>40.782599999999995</v>
      </c>
      <c r="E66" s="10"/>
      <c r="F66" s="10"/>
      <c r="G66" s="11"/>
      <c r="H66" s="41" t="s">
        <v>37</v>
      </c>
      <c r="I66" s="41"/>
      <c r="J66" s="41"/>
      <c r="K66" s="42"/>
    </row>
    <row r="67" spans="1:11" ht="34.5" customHeight="1">
      <c r="A67" s="6" t="s">
        <v>29</v>
      </c>
      <c r="B67" s="7" t="s">
        <v>46</v>
      </c>
      <c r="C67" s="8" t="s">
        <v>12</v>
      </c>
      <c r="D67" s="9">
        <v>13.1</v>
      </c>
      <c r="E67" s="10"/>
      <c r="F67" s="10"/>
      <c r="G67" s="11"/>
      <c r="H67" s="36" t="s">
        <v>47</v>
      </c>
      <c r="I67" s="36"/>
      <c r="J67" s="36"/>
      <c r="K67" s="37"/>
    </row>
    <row r="68" spans="1:11" ht="34.5" customHeight="1">
      <c r="A68" s="6"/>
      <c r="B68" s="35" t="s">
        <v>48</v>
      </c>
      <c r="C68" s="35"/>
      <c r="D68" s="35"/>
      <c r="E68" s="35"/>
      <c r="F68" s="35"/>
      <c r="G68" s="12"/>
      <c r="H68" s="24"/>
      <c r="I68" s="24"/>
      <c r="J68" s="24"/>
      <c r="K68" s="25"/>
    </row>
    <row r="69" spans="1:11" ht="34.5" customHeight="1">
      <c r="A69" s="5"/>
      <c r="B69" s="29" t="s">
        <v>86</v>
      </c>
      <c r="C69" s="29"/>
      <c r="D69" s="29"/>
      <c r="E69" s="29"/>
      <c r="F69" s="29"/>
      <c r="G69" s="29"/>
      <c r="H69" s="29"/>
      <c r="I69" s="29"/>
      <c r="J69" s="29"/>
      <c r="K69" s="30"/>
    </row>
    <row r="70" spans="1:11" ht="34.5" customHeight="1">
      <c r="A70" s="6" t="s">
        <v>10</v>
      </c>
      <c r="B70" s="7" t="s">
        <v>71</v>
      </c>
      <c r="C70" s="8" t="s">
        <v>72</v>
      </c>
      <c r="D70" s="9">
        <v>1</v>
      </c>
      <c r="E70" s="10"/>
      <c r="F70" s="10"/>
      <c r="G70" s="11"/>
      <c r="H70" s="36" t="s">
        <v>73</v>
      </c>
      <c r="I70" s="36"/>
      <c r="J70" s="36"/>
      <c r="K70" s="37"/>
    </row>
    <row r="71" spans="1:11" ht="34.5" customHeight="1">
      <c r="A71" s="6" t="s">
        <v>14</v>
      </c>
      <c r="B71" s="7" t="s">
        <v>87</v>
      </c>
      <c r="C71" s="8" t="s">
        <v>43</v>
      </c>
      <c r="D71" s="9">
        <f>2.5*2+0.87</f>
        <v>5.87</v>
      </c>
      <c r="E71" s="10"/>
      <c r="F71" s="10"/>
      <c r="G71" s="11"/>
      <c r="H71" s="36" t="s">
        <v>88</v>
      </c>
      <c r="I71" s="36"/>
      <c r="J71" s="36"/>
      <c r="K71" s="37"/>
    </row>
    <row r="72" spans="1:11" ht="34.5" customHeight="1">
      <c r="A72" s="6" t="s">
        <v>16</v>
      </c>
      <c r="B72" s="7" t="s">
        <v>89</v>
      </c>
      <c r="C72" s="8" t="s">
        <v>51</v>
      </c>
      <c r="D72" s="9">
        <v>1</v>
      </c>
      <c r="E72" s="10"/>
      <c r="F72" s="10"/>
      <c r="G72" s="11"/>
      <c r="H72" s="36" t="s">
        <v>90</v>
      </c>
      <c r="I72" s="36"/>
      <c r="J72" s="36"/>
      <c r="K72" s="37"/>
    </row>
    <row r="73" spans="1:11" ht="34.5" customHeight="1">
      <c r="A73" s="6" t="s">
        <v>20</v>
      </c>
      <c r="B73" s="7" t="s">
        <v>74</v>
      </c>
      <c r="C73" s="8" t="s">
        <v>43</v>
      </c>
      <c r="D73" s="9">
        <f>14.67*1.05</f>
        <v>15.403500000000001</v>
      </c>
      <c r="E73" s="10"/>
      <c r="F73" s="10"/>
      <c r="G73" s="11"/>
      <c r="H73" s="36" t="s">
        <v>91</v>
      </c>
      <c r="I73" s="36"/>
      <c r="J73" s="36"/>
      <c r="K73" s="37"/>
    </row>
    <row r="74" spans="1:11" ht="34.5" customHeight="1">
      <c r="A74" s="6" t="s">
        <v>23</v>
      </c>
      <c r="B74" s="7" t="s">
        <v>50</v>
      </c>
      <c r="C74" s="8" t="s">
        <v>12</v>
      </c>
      <c r="D74" s="9">
        <v>6.23</v>
      </c>
      <c r="E74" s="10"/>
      <c r="F74" s="10"/>
      <c r="G74" s="11"/>
      <c r="H74" s="38" t="s">
        <v>52</v>
      </c>
      <c r="I74" s="39"/>
      <c r="J74" s="39"/>
      <c r="K74" s="40"/>
    </row>
    <row r="75" spans="1:11" ht="34.5" customHeight="1">
      <c r="A75" s="6"/>
      <c r="B75" s="35" t="s">
        <v>48</v>
      </c>
      <c r="C75" s="35"/>
      <c r="D75" s="35"/>
      <c r="E75" s="35"/>
      <c r="F75" s="35"/>
      <c r="G75" s="12"/>
      <c r="H75" s="24"/>
      <c r="I75" s="24"/>
      <c r="J75" s="24"/>
      <c r="K75" s="25"/>
    </row>
    <row r="76" spans="1:11" s="1" customFormat="1" ht="34.5" customHeight="1">
      <c r="A76" s="13" t="s">
        <v>92</v>
      </c>
      <c r="B76" s="43" t="s">
        <v>93</v>
      </c>
      <c r="C76" s="43"/>
      <c r="D76" s="43"/>
      <c r="E76" s="43"/>
      <c r="F76" s="43"/>
      <c r="G76" s="43"/>
      <c r="H76" s="43"/>
      <c r="I76" s="43"/>
      <c r="J76" s="43"/>
      <c r="K76" s="44"/>
    </row>
    <row r="77" spans="1:11" ht="34.5" customHeight="1">
      <c r="A77" s="6" t="s">
        <v>10</v>
      </c>
      <c r="B77" s="7" t="s">
        <v>62</v>
      </c>
      <c r="C77" s="8" t="s">
        <v>12</v>
      </c>
      <c r="D77" s="9">
        <f>3.47*1.45</f>
        <v>5.0315</v>
      </c>
      <c r="E77" s="10"/>
      <c r="F77" s="10"/>
      <c r="G77" s="11"/>
      <c r="H77" s="36" t="s">
        <v>13</v>
      </c>
      <c r="I77" s="36"/>
      <c r="J77" s="36"/>
      <c r="K77" s="37"/>
    </row>
    <row r="78" spans="1:11" ht="34.5" customHeight="1">
      <c r="A78" s="6" t="s">
        <v>14</v>
      </c>
      <c r="B78" s="7" t="s">
        <v>15</v>
      </c>
      <c r="C78" s="8" t="s">
        <v>12</v>
      </c>
      <c r="D78" s="9">
        <v>14.82</v>
      </c>
      <c r="E78" s="10"/>
      <c r="F78" s="10"/>
      <c r="G78" s="11"/>
      <c r="H78" s="36" t="s">
        <v>13</v>
      </c>
      <c r="I78" s="36"/>
      <c r="J78" s="36"/>
      <c r="K78" s="37"/>
    </row>
    <row r="79" spans="1:11" ht="34.5" customHeight="1">
      <c r="A79" s="6" t="s">
        <v>16</v>
      </c>
      <c r="B79" s="7" t="s">
        <v>63</v>
      </c>
      <c r="C79" s="8" t="s">
        <v>64</v>
      </c>
      <c r="D79" s="9">
        <v>1</v>
      </c>
      <c r="E79" s="10"/>
      <c r="F79" s="10"/>
      <c r="G79" s="11"/>
      <c r="H79" s="36" t="s">
        <v>13</v>
      </c>
      <c r="I79" s="36"/>
      <c r="J79" s="36"/>
      <c r="K79" s="37"/>
    </row>
    <row r="80" spans="1:11" ht="34.5" customHeight="1">
      <c r="A80" s="6" t="s">
        <v>20</v>
      </c>
      <c r="B80" s="7" t="s">
        <v>65</v>
      </c>
      <c r="C80" s="8" t="s">
        <v>43</v>
      </c>
      <c r="D80" s="9">
        <v>15.48</v>
      </c>
      <c r="E80" s="10"/>
      <c r="F80" s="10"/>
      <c r="G80" s="11"/>
      <c r="H80" s="36" t="s">
        <v>13</v>
      </c>
      <c r="I80" s="36"/>
      <c r="J80" s="36"/>
      <c r="K80" s="37"/>
    </row>
    <row r="81" spans="1:11" ht="34.5" customHeight="1">
      <c r="A81" s="6" t="s">
        <v>23</v>
      </c>
      <c r="B81" s="7" t="s">
        <v>17</v>
      </c>
      <c r="C81" s="8" t="s">
        <v>12</v>
      </c>
      <c r="D81" s="9">
        <v>14.82</v>
      </c>
      <c r="E81" s="10"/>
      <c r="F81" s="10"/>
      <c r="G81" s="11"/>
      <c r="H81" s="36" t="s">
        <v>19</v>
      </c>
      <c r="I81" s="36"/>
      <c r="J81" s="36"/>
      <c r="K81" s="37"/>
    </row>
    <row r="82" spans="1:11" ht="34.5" customHeight="1">
      <c r="A82" s="6" t="s">
        <v>26</v>
      </c>
      <c r="B82" s="7" t="s">
        <v>66</v>
      </c>
      <c r="C82" s="8" t="s">
        <v>43</v>
      </c>
      <c r="D82" s="9">
        <v>3.47</v>
      </c>
      <c r="E82" s="10"/>
      <c r="F82" s="10"/>
      <c r="G82" s="11"/>
      <c r="H82" s="36" t="s">
        <v>67</v>
      </c>
      <c r="I82" s="36"/>
      <c r="J82" s="36"/>
      <c r="K82" s="37"/>
    </row>
    <row r="83" spans="1:11" ht="34.5" customHeight="1">
      <c r="A83" s="6" t="s">
        <v>68</v>
      </c>
      <c r="B83" s="7" t="s">
        <v>21</v>
      </c>
      <c r="C83" s="8" t="s">
        <v>12</v>
      </c>
      <c r="D83" s="9">
        <f>14.82+11*0.1</f>
        <v>15.92</v>
      </c>
      <c r="E83" s="10"/>
      <c r="F83" s="10"/>
      <c r="G83" s="11"/>
      <c r="H83" s="36" t="s">
        <v>22</v>
      </c>
      <c r="I83" s="36"/>
      <c r="J83" s="36"/>
      <c r="K83" s="37"/>
    </row>
    <row r="84" spans="1:11" ht="34.5" customHeight="1">
      <c r="A84" s="6" t="s">
        <v>69</v>
      </c>
      <c r="B84" s="7" t="s">
        <v>36</v>
      </c>
      <c r="C84" s="8" t="s">
        <v>12</v>
      </c>
      <c r="D84" s="9">
        <f>15.48*2.78</f>
        <v>43.0344</v>
      </c>
      <c r="E84" s="10"/>
      <c r="F84" s="10"/>
      <c r="G84" s="11"/>
      <c r="H84" s="41" t="s">
        <v>37</v>
      </c>
      <c r="I84" s="41"/>
      <c r="J84" s="41"/>
      <c r="K84" s="42"/>
    </row>
    <row r="85" spans="1:11" ht="34.5" customHeight="1">
      <c r="A85" s="6" t="s">
        <v>29</v>
      </c>
      <c r="B85" s="7" t="s">
        <v>46</v>
      </c>
      <c r="C85" s="8" t="s">
        <v>12</v>
      </c>
      <c r="D85" s="9">
        <v>14.82</v>
      </c>
      <c r="E85" s="10"/>
      <c r="F85" s="10"/>
      <c r="G85" s="11"/>
      <c r="H85" s="36" t="s">
        <v>47</v>
      </c>
      <c r="I85" s="36"/>
      <c r="J85" s="36"/>
      <c r="K85" s="37"/>
    </row>
    <row r="86" spans="1:11" ht="34.5" customHeight="1">
      <c r="A86" s="6"/>
      <c r="B86" s="35" t="s">
        <v>48</v>
      </c>
      <c r="C86" s="35"/>
      <c r="D86" s="35"/>
      <c r="E86" s="35"/>
      <c r="F86" s="35"/>
      <c r="G86" s="12"/>
      <c r="H86" s="24"/>
      <c r="I86" s="24"/>
      <c r="J86" s="24"/>
      <c r="K86" s="25"/>
    </row>
    <row r="87" spans="1:11" ht="34.5" customHeight="1">
      <c r="A87" s="5"/>
      <c r="B87" s="29" t="s">
        <v>94</v>
      </c>
      <c r="C87" s="29"/>
      <c r="D87" s="29"/>
      <c r="E87" s="29"/>
      <c r="F87" s="29"/>
      <c r="G87" s="29"/>
      <c r="H87" s="29"/>
      <c r="I87" s="29"/>
      <c r="J87" s="29"/>
      <c r="K87" s="30"/>
    </row>
    <row r="88" spans="1:11" ht="34.5" customHeight="1">
      <c r="A88" s="6" t="s">
        <v>10</v>
      </c>
      <c r="B88" s="7" t="s">
        <v>95</v>
      </c>
      <c r="C88" s="8" t="s">
        <v>72</v>
      </c>
      <c r="D88" s="9">
        <v>1</v>
      </c>
      <c r="E88" s="10"/>
      <c r="F88" s="10"/>
      <c r="G88" s="11"/>
      <c r="H88" s="36" t="s">
        <v>73</v>
      </c>
      <c r="I88" s="36"/>
      <c r="J88" s="36"/>
      <c r="K88" s="37"/>
    </row>
    <row r="89" spans="1:11" ht="34.5" customHeight="1">
      <c r="A89" s="6" t="s">
        <v>16</v>
      </c>
      <c r="B89" s="7" t="s">
        <v>89</v>
      </c>
      <c r="C89" s="8" t="s">
        <v>51</v>
      </c>
      <c r="D89" s="9">
        <v>1</v>
      </c>
      <c r="E89" s="10"/>
      <c r="F89" s="10"/>
      <c r="G89" s="11"/>
      <c r="H89" s="36" t="s">
        <v>90</v>
      </c>
      <c r="I89" s="36"/>
      <c r="J89" s="36"/>
      <c r="K89" s="37"/>
    </row>
    <row r="90" spans="1:11" ht="34.5" customHeight="1">
      <c r="A90" s="6" t="s">
        <v>20</v>
      </c>
      <c r="B90" s="7" t="s">
        <v>74</v>
      </c>
      <c r="C90" s="8" t="s">
        <v>43</v>
      </c>
      <c r="D90" s="9">
        <f>15.48*1.05</f>
        <v>16.254</v>
      </c>
      <c r="E90" s="10"/>
      <c r="F90" s="10"/>
      <c r="G90" s="11"/>
      <c r="H90" s="36" t="s">
        <v>91</v>
      </c>
      <c r="I90" s="36"/>
      <c r="J90" s="36"/>
      <c r="K90" s="37"/>
    </row>
    <row r="91" spans="1:11" ht="34.5" customHeight="1">
      <c r="A91" s="6" t="s">
        <v>23</v>
      </c>
      <c r="B91" s="7" t="s">
        <v>50</v>
      </c>
      <c r="C91" s="8" t="s">
        <v>12</v>
      </c>
      <c r="D91" s="9">
        <v>7.51</v>
      </c>
      <c r="E91" s="10"/>
      <c r="F91" s="10"/>
      <c r="G91" s="11"/>
      <c r="H91" s="38" t="s">
        <v>52</v>
      </c>
      <c r="I91" s="39"/>
      <c r="J91" s="39"/>
      <c r="K91" s="40"/>
    </row>
    <row r="92" spans="1:11" ht="34.5" customHeight="1">
      <c r="A92" s="6"/>
      <c r="B92" s="35" t="s">
        <v>48</v>
      </c>
      <c r="C92" s="35"/>
      <c r="D92" s="35"/>
      <c r="E92" s="35"/>
      <c r="F92" s="35"/>
      <c r="G92" s="12"/>
      <c r="H92" s="24"/>
      <c r="I92" s="24"/>
      <c r="J92" s="24"/>
      <c r="K92" s="25"/>
    </row>
    <row r="93" spans="1:11" s="1" customFormat="1" ht="34.5" customHeight="1">
      <c r="A93" s="13" t="s">
        <v>96</v>
      </c>
      <c r="B93" s="43" t="s">
        <v>97</v>
      </c>
      <c r="C93" s="43"/>
      <c r="D93" s="43"/>
      <c r="E93" s="43"/>
      <c r="F93" s="43"/>
      <c r="G93" s="43"/>
      <c r="H93" s="43"/>
      <c r="I93" s="43"/>
      <c r="J93" s="43"/>
      <c r="K93" s="44"/>
    </row>
    <row r="94" spans="1:11" ht="34.5" customHeight="1">
      <c r="A94" s="6" t="s">
        <v>10</v>
      </c>
      <c r="B94" s="7" t="s">
        <v>62</v>
      </c>
      <c r="C94" s="8" t="s">
        <v>12</v>
      </c>
      <c r="D94" s="9">
        <f>1.5*1.45</f>
        <v>2.175</v>
      </c>
      <c r="E94" s="10"/>
      <c r="F94" s="10"/>
      <c r="G94" s="11"/>
      <c r="H94" s="36" t="s">
        <v>13</v>
      </c>
      <c r="I94" s="36"/>
      <c r="J94" s="36"/>
      <c r="K94" s="37"/>
    </row>
    <row r="95" spans="1:11" ht="34.5" customHeight="1">
      <c r="A95" s="6" t="s">
        <v>14</v>
      </c>
      <c r="B95" s="7" t="s">
        <v>15</v>
      </c>
      <c r="C95" s="8" t="s">
        <v>12</v>
      </c>
      <c r="D95" s="9">
        <v>9.13</v>
      </c>
      <c r="E95" s="10"/>
      <c r="F95" s="10"/>
      <c r="G95" s="11"/>
      <c r="H95" s="36" t="s">
        <v>13</v>
      </c>
      <c r="I95" s="36"/>
      <c r="J95" s="36"/>
      <c r="K95" s="37"/>
    </row>
    <row r="96" spans="1:11" ht="34.5" customHeight="1">
      <c r="A96" s="6" t="s">
        <v>16</v>
      </c>
      <c r="B96" s="7" t="s">
        <v>63</v>
      </c>
      <c r="C96" s="8" t="s">
        <v>64</v>
      </c>
      <c r="D96" s="9">
        <v>1</v>
      </c>
      <c r="E96" s="10"/>
      <c r="F96" s="10"/>
      <c r="G96" s="11"/>
      <c r="H96" s="36" t="s">
        <v>13</v>
      </c>
      <c r="I96" s="36"/>
      <c r="J96" s="36"/>
      <c r="K96" s="37"/>
    </row>
    <row r="97" spans="1:11" ht="34.5" customHeight="1">
      <c r="A97" s="6" t="s">
        <v>20</v>
      </c>
      <c r="B97" s="7" t="s">
        <v>65</v>
      </c>
      <c r="C97" s="8" t="s">
        <v>43</v>
      </c>
      <c r="D97" s="9">
        <v>12.1</v>
      </c>
      <c r="E97" s="10"/>
      <c r="F97" s="10"/>
      <c r="G97" s="11"/>
      <c r="H97" s="36" t="s">
        <v>13</v>
      </c>
      <c r="I97" s="36"/>
      <c r="J97" s="36"/>
      <c r="K97" s="37"/>
    </row>
    <row r="98" spans="1:11" ht="34.5" customHeight="1">
      <c r="A98" s="6" t="s">
        <v>23</v>
      </c>
      <c r="B98" s="7" t="s">
        <v>17</v>
      </c>
      <c r="C98" s="8" t="s">
        <v>12</v>
      </c>
      <c r="D98" s="9">
        <v>9.13</v>
      </c>
      <c r="E98" s="10"/>
      <c r="F98" s="10"/>
      <c r="G98" s="11"/>
      <c r="H98" s="36" t="s">
        <v>19</v>
      </c>
      <c r="I98" s="36"/>
      <c r="J98" s="36"/>
      <c r="K98" s="37"/>
    </row>
    <row r="99" spans="1:11" ht="34.5" customHeight="1">
      <c r="A99" s="6" t="s">
        <v>26</v>
      </c>
      <c r="B99" s="7" t="s">
        <v>66</v>
      </c>
      <c r="C99" s="8" t="s">
        <v>43</v>
      </c>
      <c r="D99" s="9">
        <v>2.9</v>
      </c>
      <c r="E99" s="10"/>
      <c r="F99" s="10"/>
      <c r="G99" s="11"/>
      <c r="H99" s="36" t="s">
        <v>67</v>
      </c>
      <c r="I99" s="36"/>
      <c r="J99" s="36"/>
      <c r="K99" s="37"/>
    </row>
    <row r="100" spans="1:11" ht="34.5" customHeight="1">
      <c r="A100" s="6" t="s">
        <v>68</v>
      </c>
      <c r="B100" s="7" t="s">
        <v>21</v>
      </c>
      <c r="C100" s="8" t="s">
        <v>12</v>
      </c>
      <c r="D100" s="9">
        <f>9.13+7.7*0.1</f>
        <v>9.9</v>
      </c>
      <c r="E100" s="10"/>
      <c r="F100" s="10"/>
      <c r="G100" s="11"/>
      <c r="H100" s="36" t="s">
        <v>22</v>
      </c>
      <c r="I100" s="36"/>
      <c r="J100" s="36"/>
      <c r="K100" s="37"/>
    </row>
    <row r="101" spans="1:11" ht="34.5" customHeight="1">
      <c r="A101" s="6" t="s">
        <v>69</v>
      </c>
      <c r="B101" s="7" t="s">
        <v>36</v>
      </c>
      <c r="C101" s="8" t="s">
        <v>12</v>
      </c>
      <c r="D101" s="9">
        <f>12.1*2.78</f>
        <v>33.638</v>
      </c>
      <c r="E101" s="10"/>
      <c r="F101" s="10"/>
      <c r="G101" s="11"/>
      <c r="H101" s="41" t="s">
        <v>37</v>
      </c>
      <c r="I101" s="41"/>
      <c r="J101" s="41"/>
      <c r="K101" s="42"/>
    </row>
    <row r="102" spans="1:11" ht="34.5" customHeight="1">
      <c r="A102" s="6" t="s">
        <v>29</v>
      </c>
      <c r="B102" s="7" t="s">
        <v>46</v>
      </c>
      <c r="C102" s="8" t="s">
        <v>12</v>
      </c>
      <c r="D102" s="9">
        <v>9.13</v>
      </c>
      <c r="E102" s="10"/>
      <c r="F102" s="10"/>
      <c r="G102" s="11"/>
      <c r="H102" s="36" t="s">
        <v>47</v>
      </c>
      <c r="I102" s="36"/>
      <c r="J102" s="36"/>
      <c r="K102" s="37"/>
    </row>
    <row r="103" spans="1:11" ht="34.5" customHeight="1">
      <c r="A103" s="6"/>
      <c r="B103" s="35" t="s">
        <v>48</v>
      </c>
      <c r="C103" s="35"/>
      <c r="D103" s="35"/>
      <c r="E103" s="35"/>
      <c r="F103" s="35"/>
      <c r="G103" s="12"/>
      <c r="H103" s="24"/>
      <c r="I103" s="24"/>
      <c r="J103" s="24"/>
      <c r="K103" s="25"/>
    </row>
    <row r="104" spans="1:11" ht="34.5" customHeight="1">
      <c r="A104" s="5"/>
      <c r="B104" s="29" t="s">
        <v>98</v>
      </c>
      <c r="C104" s="29"/>
      <c r="D104" s="29"/>
      <c r="E104" s="29"/>
      <c r="F104" s="29"/>
      <c r="G104" s="29"/>
      <c r="H104" s="29"/>
      <c r="I104" s="29"/>
      <c r="J104" s="29"/>
      <c r="K104" s="30"/>
    </row>
    <row r="105" spans="1:11" ht="34.5" customHeight="1">
      <c r="A105" s="6" t="s">
        <v>10</v>
      </c>
      <c r="B105" s="7" t="s">
        <v>95</v>
      </c>
      <c r="C105" s="8" t="s">
        <v>72</v>
      </c>
      <c r="D105" s="9">
        <v>2</v>
      </c>
      <c r="E105" s="10"/>
      <c r="F105" s="10"/>
      <c r="G105" s="11"/>
      <c r="H105" s="36" t="s">
        <v>73</v>
      </c>
      <c r="I105" s="36"/>
      <c r="J105" s="36"/>
      <c r="K105" s="37"/>
    </row>
    <row r="106" spans="1:11" ht="34.5" customHeight="1">
      <c r="A106" s="6" t="s">
        <v>14</v>
      </c>
      <c r="B106" s="7" t="s">
        <v>74</v>
      </c>
      <c r="C106" s="8" t="s">
        <v>43</v>
      </c>
      <c r="D106" s="9">
        <f>12.1*1.05</f>
        <v>12.705</v>
      </c>
      <c r="E106" s="10"/>
      <c r="F106" s="10"/>
      <c r="G106" s="11"/>
      <c r="H106" s="36" t="s">
        <v>91</v>
      </c>
      <c r="I106" s="36"/>
      <c r="J106" s="36"/>
      <c r="K106" s="37"/>
    </row>
    <row r="107" spans="1:11" ht="34.5" customHeight="1">
      <c r="A107" s="6" t="s">
        <v>16</v>
      </c>
      <c r="B107" s="7" t="s">
        <v>50</v>
      </c>
      <c r="C107" s="8" t="s">
        <v>12</v>
      </c>
      <c r="D107" s="9">
        <v>3.69</v>
      </c>
      <c r="E107" s="10"/>
      <c r="F107" s="10"/>
      <c r="G107" s="11"/>
      <c r="H107" s="38" t="s">
        <v>52</v>
      </c>
      <c r="I107" s="39"/>
      <c r="J107" s="39"/>
      <c r="K107" s="40"/>
    </row>
    <row r="108" spans="1:11" ht="34.5" customHeight="1">
      <c r="A108" s="6"/>
      <c r="B108" s="35" t="s">
        <v>48</v>
      </c>
      <c r="C108" s="35"/>
      <c r="D108" s="35"/>
      <c r="E108" s="35"/>
      <c r="F108" s="35"/>
      <c r="G108" s="12"/>
      <c r="H108" s="24"/>
      <c r="I108" s="24"/>
      <c r="J108" s="24"/>
      <c r="K108" s="25"/>
    </row>
    <row r="109" spans="1:11" ht="28.5" customHeight="1">
      <c r="A109" s="5" t="s">
        <v>99</v>
      </c>
      <c r="B109" s="29" t="s">
        <v>100</v>
      </c>
      <c r="C109" s="29"/>
      <c r="D109" s="29"/>
      <c r="E109" s="29"/>
      <c r="F109" s="29"/>
      <c r="G109" s="29"/>
      <c r="H109" s="29"/>
      <c r="I109" s="29"/>
      <c r="J109" s="29"/>
      <c r="K109" s="30"/>
    </row>
    <row r="110" spans="1:11" ht="28.5" customHeight="1">
      <c r="A110" s="6" t="s">
        <v>10</v>
      </c>
      <c r="B110" s="7" t="s">
        <v>101</v>
      </c>
      <c r="C110" s="8" t="s">
        <v>64</v>
      </c>
      <c r="D110" s="8">
        <v>1</v>
      </c>
      <c r="E110" s="10"/>
      <c r="F110" s="10"/>
      <c r="G110" s="10"/>
      <c r="H110" s="31" t="s">
        <v>102</v>
      </c>
      <c r="I110" s="31"/>
      <c r="J110" s="31"/>
      <c r="K110" s="32"/>
    </row>
    <row r="111" spans="1:11" ht="28.5" customHeight="1">
      <c r="A111" s="14"/>
      <c r="B111" s="35" t="s">
        <v>48</v>
      </c>
      <c r="C111" s="35"/>
      <c r="D111" s="35"/>
      <c r="E111" s="35"/>
      <c r="F111" s="35"/>
      <c r="G111" s="12"/>
      <c r="H111" s="24"/>
      <c r="I111" s="24"/>
      <c r="J111" s="24"/>
      <c r="K111" s="25"/>
    </row>
    <row r="112" spans="1:11" ht="34.5" customHeight="1">
      <c r="A112" s="5" t="s">
        <v>103</v>
      </c>
      <c r="B112" s="29" t="s">
        <v>104</v>
      </c>
      <c r="C112" s="29"/>
      <c r="D112" s="29"/>
      <c r="E112" s="29"/>
      <c r="F112" s="29"/>
      <c r="G112" s="29"/>
      <c r="H112" s="29"/>
      <c r="I112" s="29"/>
      <c r="J112" s="29"/>
      <c r="K112" s="30"/>
    </row>
    <row r="113" spans="1:11" ht="28.5" customHeight="1">
      <c r="A113" s="6" t="s">
        <v>10</v>
      </c>
      <c r="B113" s="3" t="s">
        <v>105</v>
      </c>
      <c r="C113" s="15" t="s">
        <v>64</v>
      </c>
      <c r="D113" s="9">
        <v>1</v>
      </c>
      <c r="E113" s="19"/>
      <c r="F113" s="19"/>
      <c r="G113" s="4"/>
      <c r="H113" s="33" t="s">
        <v>106</v>
      </c>
      <c r="I113" s="33"/>
      <c r="J113" s="33"/>
      <c r="K113" s="34"/>
    </row>
    <row r="114" spans="1:11" ht="28.5" customHeight="1">
      <c r="A114" s="6" t="s">
        <v>14</v>
      </c>
      <c r="B114" s="3" t="s">
        <v>107</v>
      </c>
      <c r="C114" s="15" t="s">
        <v>64</v>
      </c>
      <c r="D114" s="9">
        <v>1</v>
      </c>
      <c r="E114" s="19"/>
      <c r="F114" s="19"/>
      <c r="G114" s="4"/>
      <c r="H114" s="33" t="s">
        <v>108</v>
      </c>
      <c r="I114" s="33"/>
      <c r="J114" s="33"/>
      <c r="K114" s="34"/>
    </row>
    <row r="115" spans="1:11" ht="28.5" customHeight="1">
      <c r="A115" s="6" t="s">
        <v>16</v>
      </c>
      <c r="B115" s="3" t="s">
        <v>109</v>
      </c>
      <c r="C115" s="15" t="s">
        <v>64</v>
      </c>
      <c r="D115" s="9">
        <v>1</v>
      </c>
      <c r="E115" s="19"/>
      <c r="F115" s="19"/>
      <c r="G115" s="4"/>
      <c r="H115" s="33" t="s">
        <v>109</v>
      </c>
      <c r="I115" s="33"/>
      <c r="J115" s="33"/>
      <c r="K115" s="34"/>
    </row>
    <row r="116" spans="1:11" ht="28.5" customHeight="1">
      <c r="A116" s="6" t="s">
        <v>20</v>
      </c>
      <c r="B116" s="3" t="s">
        <v>110</v>
      </c>
      <c r="C116" s="15" t="s">
        <v>64</v>
      </c>
      <c r="D116" s="9">
        <v>1</v>
      </c>
      <c r="E116" s="19"/>
      <c r="F116" s="19"/>
      <c r="G116" s="4"/>
      <c r="H116" s="33" t="s">
        <v>111</v>
      </c>
      <c r="I116" s="33"/>
      <c r="J116" s="33"/>
      <c r="K116" s="34"/>
    </row>
    <row r="117" spans="1:11" ht="28.5" customHeight="1">
      <c r="A117" s="16"/>
      <c r="B117" s="23" t="s">
        <v>112</v>
      </c>
      <c r="C117" s="23"/>
      <c r="D117" s="23"/>
      <c r="E117" s="23"/>
      <c r="F117" s="23"/>
      <c r="G117" s="12"/>
      <c r="H117" s="24" t="s">
        <v>113</v>
      </c>
      <c r="I117" s="24"/>
      <c r="J117" s="24"/>
      <c r="K117" s="25"/>
    </row>
    <row r="118" spans="1:11" ht="34.5" customHeight="1">
      <c r="A118" s="16"/>
      <c r="B118" s="23" t="s">
        <v>114</v>
      </c>
      <c r="C118" s="23"/>
      <c r="D118" s="23"/>
      <c r="E118" s="23"/>
      <c r="F118" s="23"/>
      <c r="G118" s="12"/>
      <c r="H118" s="24"/>
      <c r="I118" s="24"/>
      <c r="J118" s="24"/>
      <c r="K118" s="25"/>
    </row>
    <row r="119" spans="1:11" ht="34.5" customHeight="1">
      <c r="A119" s="16"/>
      <c r="B119" s="23" t="s">
        <v>121</v>
      </c>
      <c r="C119" s="23"/>
      <c r="D119" s="23"/>
      <c r="E119" s="23"/>
      <c r="F119" s="23"/>
      <c r="G119" s="12"/>
      <c r="H119" s="24"/>
      <c r="I119" s="24"/>
      <c r="J119" s="24"/>
      <c r="K119" s="25"/>
    </row>
    <row r="120" spans="1:11" ht="34.5" customHeight="1">
      <c r="A120" s="16"/>
      <c r="B120" s="23" t="s">
        <v>120</v>
      </c>
      <c r="C120" s="23"/>
      <c r="D120" s="23"/>
      <c r="E120" s="23"/>
      <c r="F120" s="23"/>
      <c r="G120" s="12"/>
      <c r="H120" s="24"/>
      <c r="I120" s="24"/>
      <c r="J120" s="24"/>
      <c r="K120" s="25"/>
    </row>
    <row r="121" spans="1:11" ht="34.5" customHeight="1">
      <c r="A121" s="17"/>
      <c r="B121" s="26" t="s">
        <v>115</v>
      </c>
      <c r="C121" s="26"/>
      <c r="D121" s="26"/>
      <c r="E121" s="26"/>
      <c r="F121" s="26"/>
      <c r="G121" s="18"/>
      <c r="H121" s="27"/>
      <c r="I121" s="27"/>
      <c r="J121" s="27"/>
      <c r="K121" s="28"/>
    </row>
    <row r="122" spans="1:11" ht="34.5" customHeight="1">
      <c r="A122" s="5"/>
      <c r="B122" s="29" t="s">
        <v>116</v>
      </c>
      <c r="C122" s="29"/>
      <c r="D122" s="29"/>
      <c r="E122" s="29"/>
      <c r="F122" s="29"/>
      <c r="G122" s="29"/>
      <c r="H122" s="29"/>
      <c r="I122" s="29"/>
      <c r="J122" s="29"/>
      <c r="K122" s="30"/>
    </row>
    <row r="123" spans="1:11" ht="34.5" customHeight="1">
      <c r="A123" s="6" t="s">
        <v>10</v>
      </c>
      <c r="B123" s="7" t="s">
        <v>117</v>
      </c>
      <c r="C123" s="8" t="s">
        <v>12</v>
      </c>
      <c r="D123" s="9">
        <v>25</v>
      </c>
      <c r="E123" s="10"/>
      <c r="F123" s="10"/>
      <c r="G123" s="11"/>
      <c r="H123" s="31" t="s">
        <v>118</v>
      </c>
      <c r="I123" s="31"/>
      <c r="J123" s="31"/>
      <c r="K123" s="32"/>
    </row>
    <row r="124" spans="1:11" ht="34.5" customHeight="1">
      <c r="A124" s="16"/>
      <c r="B124" s="23" t="s">
        <v>121</v>
      </c>
      <c r="C124" s="23"/>
      <c r="D124" s="23"/>
      <c r="E124" s="23"/>
      <c r="F124" s="23"/>
      <c r="G124" s="12"/>
      <c r="H124" s="24"/>
      <c r="I124" s="24"/>
      <c r="J124" s="24"/>
      <c r="K124" s="25"/>
    </row>
    <row r="125" spans="1:11" ht="34.5" customHeight="1">
      <c r="A125" s="16"/>
      <c r="B125" s="23" t="s">
        <v>120</v>
      </c>
      <c r="C125" s="23"/>
      <c r="D125" s="23"/>
      <c r="E125" s="23"/>
      <c r="F125" s="23"/>
      <c r="G125" s="12"/>
      <c r="H125" s="24"/>
      <c r="I125" s="24"/>
      <c r="J125" s="24"/>
      <c r="K125" s="25"/>
    </row>
    <row r="126" spans="1:11" ht="34.5" customHeight="1">
      <c r="A126" s="17"/>
      <c r="B126" s="26" t="s">
        <v>119</v>
      </c>
      <c r="C126" s="26"/>
      <c r="D126" s="26"/>
      <c r="E126" s="26"/>
      <c r="F126" s="26"/>
      <c r="G126" s="18"/>
      <c r="H126" s="27"/>
      <c r="I126" s="27"/>
      <c r="J126" s="27"/>
      <c r="K126" s="28"/>
    </row>
  </sheetData>
  <sheetProtection/>
  <mergeCells count="157">
    <mergeCell ref="B3:K3"/>
    <mergeCell ref="H4:K4"/>
    <mergeCell ref="H5:K5"/>
    <mergeCell ref="H6:K6"/>
    <mergeCell ref="A1:A2"/>
    <mergeCell ref="B1:B2"/>
    <mergeCell ref="C1:C2"/>
    <mergeCell ref="D1:D2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B17:F17"/>
    <mergeCell ref="H17:K17"/>
    <mergeCell ref="B18:K18"/>
    <mergeCell ref="H19:K19"/>
    <mergeCell ref="H20:K20"/>
    <mergeCell ref="H21:K21"/>
    <mergeCell ref="H22:K22"/>
    <mergeCell ref="B23:F23"/>
    <mergeCell ref="H23:K23"/>
    <mergeCell ref="B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B34:F34"/>
    <mergeCell ref="H34:K34"/>
    <mergeCell ref="B35:K35"/>
    <mergeCell ref="H36:K36"/>
    <mergeCell ref="H37:K37"/>
    <mergeCell ref="H38:K38"/>
    <mergeCell ref="B39:F39"/>
    <mergeCell ref="H39:K39"/>
    <mergeCell ref="B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B52:F52"/>
    <mergeCell ref="H52:K52"/>
    <mergeCell ref="B53:K53"/>
    <mergeCell ref="H54:K54"/>
    <mergeCell ref="H55:K55"/>
    <mergeCell ref="H56:K56"/>
    <mergeCell ref="B57:F57"/>
    <mergeCell ref="H57:K57"/>
    <mergeCell ref="B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B68:F68"/>
    <mergeCell ref="H68:K68"/>
    <mergeCell ref="B69:K69"/>
    <mergeCell ref="H70:K70"/>
    <mergeCell ref="H71:K71"/>
    <mergeCell ref="H72:K72"/>
    <mergeCell ref="H73:K73"/>
    <mergeCell ref="H74:K74"/>
    <mergeCell ref="B75:F75"/>
    <mergeCell ref="H75:K75"/>
    <mergeCell ref="B76:K76"/>
    <mergeCell ref="H77:K77"/>
    <mergeCell ref="H78:K78"/>
    <mergeCell ref="H79:K79"/>
    <mergeCell ref="H80:K80"/>
    <mergeCell ref="H81:K81"/>
    <mergeCell ref="H82:K82"/>
    <mergeCell ref="H83:K83"/>
    <mergeCell ref="H84:K84"/>
    <mergeCell ref="H85:K85"/>
    <mergeCell ref="B86:F86"/>
    <mergeCell ref="H86:K86"/>
    <mergeCell ref="B87:K87"/>
    <mergeCell ref="H88:K88"/>
    <mergeCell ref="H89:K89"/>
    <mergeCell ref="H90:K90"/>
    <mergeCell ref="H91:K91"/>
    <mergeCell ref="B92:F92"/>
    <mergeCell ref="H92:K92"/>
    <mergeCell ref="B93:K93"/>
    <mergeCell ref="H94:K94"/>
    <mergeCell ref="H95:K95"/>
    <mergeCell ref="H96:K96"/>
    <mergeCell ref="H97:K97"/>
    <mergeCell ref="H98:K98"/>
    <mergeCell ref="H99:K99"/>
    <mergeCell ref="H100:K100"/>
    <mergeCell ref="H101:K101"/>
    <mergeCell ref="H102:K102"/>
    <mergeCell ref="B103:F103"/>
    <mergeCell ref="H103:K103"/>
    <mergeCell ref="B104:K104"/>
    <mergeCell ref="H105:K105"/>
    <mergeCell ref="H106:K106"/>
    <mergeCell ref="H107:K107"/>
    <mergeCell ref="B108:F108"/>
    <mergeCell ref="H108:K108"/>
    <mergeCell ref="B109:K109"/>
    <mergeCell ref="H110:K110"/>
    <mergeCell ref="B111:F111"/>
    <mergeCell ref="H111:K111"/>
    <mergeCell ref="B112:K112"/>
    <mergeCell ref="E113:F113"/>
    <mergeCell ref="H113:K113"/>
    <mergeCell ref="B119:F119"/>
    <mergeCell ref="H119:K119"/>
    <mergeCell ref="E114:F114"/>
    <mergeCell ref="H114:K114"/>
    <mergeCell ref="E115:F115"/>
    <mergeCell ref="H115:K115"/>
    <mergeCell ref="E116:F116"/>
    <mergeCell ref="H116:K116"/>
    <mergeCell ref="B125:F125"/>
    <mergeCell ref="H125:K125"/>
    <mergeCell ref="B126:F126"/>
    <mergeCell ref="H126:K126"/>
    <mergeCell ref="B120:F120"/>
    <mergeCell ref="H120:K120"/>
    <mergeCell ref="B121:F121"/>
    <mergeCell ref="H121:K121"/>
    <mergeCell ref="B122:K122"/>
    <mergeCell ref="H123:K123"/>
    <mergeCell ref="E1:E2"/>
    <mergeCell ref="F1:F2"/>
    <mergeCell ref="G1:G2"/>
    <mergeCell ref="H1:K2"/>
    <mergeCell ref="B124:F124"/>
    <mergeCell ref="H124:K124"/>
    <mergeCell ref="B117:F117"/>
    <mergeCell ref="H117:K117"/>
    <mergeCell ref="B118:F118"/>
    <mergeCell ref="H118:K118"/>
  </mergeCells>
  <printOptions/>
  <pageMargins left="0.4326388888888889" right="0.4326388888888889" top="0.4326388888888889" bottom="0.4326388888888889" header="0.4326388888888889" footer="0.4326388888888889"/>
  <pageSetup horizontalDpi="600" verticalDpi="600" orientation="landscape" paperSize="9" scale="69"/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XUXIN</cp:lastModifiedBy>
  <cp:lastPrinted>2011-09-04T08:09:36Z</cp:lastPrinted>
  <dcterms:created xsi:type="dcterms:W3CDTF">2010-02-28T07:46:55Z</dcterms:created>
  <dcterms:modified xsi:type="dcterms:W3CDTF">2021-12-22T09:56:08Z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>
    <vt:lpwstr>14</vt:lpwstr>
  </property>
  <property fmtid="{D5CDD505-2E9C-101B-9397-08002B2CF9AE}" pid="4" name="ICV">
    <vt:lpwstr>22E6EF6DCFFB460BAFA78854BD32826E</vt:lpwstr>
  </property>
</Properties>
</file>